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n B\Desktop\Willis PTO\"/>
    </mc:Choice>
  </mc:AlternateContent>
  <xr:revisionPtr revIDLastSave="0" documentId="8_{42B31163-8E82-4D30-8D4E-0D455397BF20}" xr6:coauthVersionLast="34" xr6:coauthVersionMax="34" xr10:uidLastSave="{00000000-0000-0000-0000-000000000000}"/>
  <bookViews>
    <workbookView xWindow="0" yWindow="0" windowWidth="23040" windowHeight="9840" activeTab="1" xr2:uid="{00000000-000D-0000-FFFF-FFFF00000000}"/>
  </bookViews>
  <sheets>
    <sheet name="Projected Budget" sheetId="1" r:id="rId1"/>
    <sheet name="Actual Budget Through 8.22" sheetId="5" r:id="rId2"/>
    <sheet name="MISC Detail" sheetId="2" r:id="rId3"/>
    <sheet name="Teacher School Supply Detail" sheetId="3" r:id="rId4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5" l="1"/>
  <c r="D89" i="5"/>
  <c r="D88" i="1" l="1"/>
  <c r="C90" i="1"/>
  <c r="D86" i="1"/>
  <c r="D80" i="1"/>
  <c r="D79" i="1"/>
  <c r="D78" i="1"/>
  <c r="B92" i="5" l="1"/>
  <c r="D31" i="5" l="1"/>
  <c r="D29" i="5"/>
  <c r="D28" i="5"/>
  <c r="D27" i="5"/>
  <c r="D26" i="5"/>
  <c r="D25" i="5"/>
  <c r="C30" i="5" l="1"/>
  <c r="D30" i="5" s="1"/>
  <c r="D61" i="5"/>
  <c r="C108" i="5"/>
  <c r="B108" i="5"/>
  <c r="D107" i="5"/>
  <c r="D106" i="5"/>
  <c r="D105" i="5"/>
  <c r="D104" i="5"/>
  <c r="D87" i="5"/>
  <c r="D92" i="5" s="1"/>
  <c r="D82" i="5"/>
  <c r="C82" i="5"/>
  <c r="B82" i="5"/>
  <c r="C74" i="5"/>
  <c r="B74" i="5"/>
  <c r="D71" i="5"/>
  <c r="D70" i="5"/>
  <c r="D69" i="5"/>
  <c r="D68" i="5"/>
  <c r="B64" i="5"/>
  <c r="D60" i="5"/>
  <c r="D59" i="5"/>
  <c r="D58" i="5"/>
  <c r="D57" i="5"/>
  <c r="C56" i="5"/>
  <c r="D56" i="5" s="1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C33" i="5"/>
  <c r="B33" i="5"/>
  <c r="B96" i="5" s="1"/>
  <c r="D24" i="5"/>
  <c r="B18" i="5"/>
  <c r="D18" i="5" s="1"/>
  <c r="D20" i="5" s="1"/>
  <c r="D15" i="5"/>
  <c r="D14" i="5"/>
  <c r="D13" i="5"/>
  <c r="D12" i="5"/>
  <c r="D11" i="5"/>
  <c r="D10" i="5"/>
  <c r="D6" i="5"/>
  <c r="D74" i="5" l="1"/>
  <c r="D108" i="5"/>
  <c r="C96" i="5"/>
  <c r="D64" i="5"/>
  <c r="D33" i="5"/>
  <c r="C64" i="5"/>
  <c r="D60" i="1"/>
  <c r="D59" i="1"/>
  <c r="C56" i="1"/>
  <c r="D96" i="5" l="1"/>
  <c r="D99" i="5" s="1"/>
  <c r="D111" i="5" s="1"/>
  <c r="D87" i="1"/>
  <c r="B90" i="1"/>
  <c r="D90" i="1" l="1"/>
  <c r="D105" i="1"/>
  <c r="D104" i="1"/>
  <c r="D103" i="1"/>
  <c r="D102" i="1"/>
  <c r="C106" i="1"/>
  <c r="B106" i="1"/>
  <c r="D61" i="1"/>
  <c r="B64" i="1"/>
  <c r="C64" i="1"/>
  <c r="D82" i="1"/>
  <c r="C82" i="1"/>
  <c r="B82" i="1"/>
  <c r="D106" i="1" l="1"/>
  <c r="C74" i="1"/>
  <c r="B74" i="1"/>
  <c r="D71" i="1"/>
  <c r="D70" i="1"/>
  <c r="D69" i="1"/>
  <c r="D68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40" i="1"/>
  <c r="D30" i="1"/>
  <c r="D29" i="1"/>
  <c r="D27" i="1"/>
  <c r="D26" i="1"/>
  <c r="D25" i="1"/>
  <c r="D24" i="1"/>
  <c r="C33" i="1"/>
  <c r="C94" i="1" s="1"/>
  <c r="B33" i="1"/>
  <c r="B94" i="1" s="1"/>
  <c r="D6" i="1"/>
  <c r="D15" i="1"/>
  <c r="D14" i="1"/>
  <c r="D13" i="1"/>
  <c r="D12" i="1"/>
  <c r="D11" i="1"/>
  <c r="D10" i="1"/>
  <c r="B18" i="1"/>
  <c r="D74" i="1" l="1"/>
  <c r="D33" i="1"/>
  <c r="D64" i="1"/>
  <c r="D18" i="1"/>
  <c r="D20" i="1" s="1"/>
  <c r="D94" i="1" l="1"/>
  <c r="D97" i="1" s="1"/>
  <c r="D109" i="1" s="1"/>
</calcChain>
</file>

<file path=xl/sharedStrings.xml><?xml version="1.0" encoding="utf-8"?>
<sst xmlns="http://schemas.openxmlformats.org/spreadsheetml/2006/main" count="218" uniqueCount="84">
  <si>
    <t>Checking Balance (7/1/2018)</t>
  </si>
  <si>
    <t>Savings Balance (7/1/2018)</t>
  </si>
  <si>
    <t>Rollover Items from 2017</t>
  </si>
  <si>
    <t>Operating Expenses</t>
  </si>
  <si>
    <t>Bank Fees</t>
  </si>
  <si>
    <t>BJs</t>
  </si>
  <si>
    <t>Insurance Fees</t>
  </si>
  <si>
    <t>Landscaping</t>
  </si>
  <si>
    <t>Website Hosting</t>
  </si>
  <si>
    <t>School Events</t>
  </si>
  <si>
    <t>BooHoo Coffee</t>
  </si>
  <si>
    <t>Back to School Night</t>
  </si>
  <si>
    <t>Uniform Sales</t>
  </si>
  <si>
    <t>Gecko Awards</t>
  </si>
  <si>
    <t>Box Tops</t>
  </si>
  <si>
    <t>Yearbook</t>
  </si>
  <si>
    <t>Walkathon</t>
  </si>
  <si>
    <t>WILLIS PTO - 2018 Budget</t>
  </si>
  <si>
    <t>REVENUE</t>
  </si>
  <si>
    <t>EXPENSES</t>
  </si>
  <si>
    <t>TOTAL</t>
  </si>
  <si>
    <t>Math Manipulatives</t>
  </si>
  <si>
    <t>Making Meaning Work</t>
  </si>
  <si>
    <t>Staff Training of Instructional Material Purchases</t>
  </si>
  <si>
    <t>Rollover Deposits</t>
  </si>
  <si>
    <t>Rollover Checks Cashed</t>
  </si>
  <si>
    <t>Item Total</t>
  </si>
  <si>
    <t>Donuts with Dad</t>
  </si>
  <si>
    <t>Muffins with Mom</t>
  </si>
  <si>
    <t>Trunk or Treat</t>
  </si>
  <si>
    <t>Secret Santa</t>
  </si>
  <si>
    <t>Field Day</t>
  </si>
  <si>
    <t>Holiday Fair</t>
  </si>
  <si>
    <t>Mother / Son Bowling</t>
  </si>
  <si>
    <t>Amazon</t>
  </si>
  <si>
    <t>Bricks</t>
  </si>
  <si>
    <t>TEACHER EVENTS</t>
  </si>
  <si>
    <t>Meals</t>
  </si>
  <si>
    <t>Staff Appreciation Week</t>
  </si>
  <si>
    <t>ITEMS FOR THE SCHOOL</t>
  </si>
  <si>
    <t>Miscellaneuos Items</t>
  </si>
  <si>
    <t>Date</t>
  </si>
  <si>
    <t>Item</t>
  </si>
  <si>
    <t>Cost</t>
  </si>
  <si>
    <t>5th Grade Committee</t>
  </si>
  <si>
    <t>Book Fair - FALL</t>
  </si>
  <si>
    <t>Book Fair - Spring</t>
  </si>
  <si>
    <t>Volunteer / Sponsor Appreciation</t>
  </si>
  <si>
    <t xml:space="preserve">Starting Cash </t>
  </si>
  <si>
    <t>2018 PTO</t>
  </si>
  <si>
    <t>Dress Down Day</t>
  </si>
  <si>
    <t>Total</t>
  </si>
  <si>
    <t>5th Grade Committee - Starting Cash</t>
  </si>
  <si>
    <t>PTO PURCHASES - &amp; Business Partner Sponsorship - Non Operating</t>
  </si>
  <si>
    <t>CASH = 2018 PTO plus starting Cash</t>
  </si>
  <si>
    <t xml:space="preserve">CASH with 5th Grade </t>
  </si>
  <si>
    <t>Starting Cash - PTO 2018, Includes Savings</t>
  </si>
  <si>
    <t>Business Partner Sponsorships</t>
  </si>
  <si>
    <t>ALL SECTIONS</t>
  </si>
  <si>
    <t>Team Building Gift Cards for Supplies</t>
  </si>
  <si>
    <t>Back to School Postcards</t>
  </si>
  <si>
    <t>Kindergarten Play Date</t>
  </si>
  <si>
    <t>Father / Daughter Dance</t>
  </si>
  <si>
    <t>Spirit Nights</t>
  </si>
  <si>
    <t>Holiday Gift Cards</t>
  </si>
  <si>
    <t>Team Building and Training Events</t>
  </si>
  <si>
    <t>PTO Signs</t>
  </si>
  <si>
    <t>Banners</t>
  </si>
  <si>
    <t>Volunteer Center</t>
  </si>
  <si>
    <t>School Supplies (lanyards, ropes, etc)</t>
  </si>
  <si>
    <t>PTO Misc. Projects/purchases</t>
  </si>
  <si>
    <t>Family Night - Fall</t>
  </si>
  <si>
    <t>Family Night - Spring</t>
  </si>
  <si>
    <t xml:space="preserve">Miscellaneous </t>
  </si>
  <si>
    <t>AmazonSmile</t>
  </si>
  <si>
    <t>bling</t>
  </si>
  <si>
    <t>incoming</t>
  </si>
  <si>
    <t>outgoing</t>
  </si>
  <si>
    <t>Miscellaneous (Homestead, etc)</t>
  </si>
  <si>
    <t xml:space="preserve">Other Donations </t>
  </si>
  <si>
    <t>Items purchased for school 2018/2019</t>
  </si>
  <si>
    <t>Items purchased for school 2018/2019 w/admin</t>
  </si>
  <si>
    <t>WILLIS PTO - Actual Through 8.22</t>
  </si>
  <si>
    <t>PTO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</si>
</sst>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4" fontId="0" fillId="0" borderId="0" xfId="1" applyFont="1"/>
    <xf numFmtId="0" fontId="2" fillId="0" borderId="0" xfId="0" applyFont="1" applyBorder="1"/>
    <xf numFmtId="44" fontId="2" fillId="0" borderId="0" xfId="1" applyFont="1" applyBorder="1"/>
    <xf numFmtId="0" fontId="0" fillId="0" borderId="4" xfId="0" applyBorder="1"/>
    <xf numFmtId="0" fontId="0" fillId="0" borderId="7" xfId="0" applyBorder="1"/>
    <xf numFmtId="44" fontId="0" fillId="0" borderId="0" xfId="1" applyFont="1" applyBorder="1"/>
    <xf numFmtId="44" fontId="0" fillId="0" borderId="8" xfId="1" applyFont="1" applyBorder="1"/>
    <xf numFmtId="0" fontId="2" fillId="0" borderId="9" xfId="0" applyFont="1" applyBorder="1"/>
    <xf numFmtId="44" fontId="2" fillId="0" borderId="10" xfId="1" applyFont="1" applyBorder="1"/>
    <xf numFmtId="44" fontId="2" fillId="0" borderId="11" xfId="1" applyFont="1" applyBorder="1"/>
    <xf numFmtId="0" fontId="0" fillId="0" borderId="0" xfId="0" applyBorder="1"/>
    <xf numFmtId="0" fontId="2" fillId="0" borderId="4" xfId="0" applyFont="1" applyBorder="1"/>
    <xf numFmtId="44" fontId="2" fillId="0" borderId="5" xfId="1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0" fontId="0" fillId="0" borderId="9" xfId="0" applyBorder="1"/>
    <xf numFmtId="44" fontId="0" fillId="0" borderId="10" xfId="1" applyFont="1" applyBorder="1"/>
    <xf numFmtId="44" fontId="0" fillId="0" borderId="11" xfId="1" applyFont="1" applyBorder="1"/>
    <xf numFmtId="0" fontId="0" fillId="0" borderId="7" xfId="0" applyFont="1" applyBorder="1"/>
    <xf numFmtId="0" fontId="2" fillId="0" borderId="0" xfId="0" applyFont="1" applyFill="1" applyBorder="1"/>
    <xf numFmtId="0" fontId="2" fillId="2" borderId="4" xfId="0" applyFont="1" applyFill="1" applyBorder="1"/>
    <xf numFmtId="44" fontId="2" fillId="2" borderId="5" xfId="1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0" fontId="2" fillId="2" borderId="9" xfId="0" applyFont="1" applyFill="1" applyBorder="1"/>
    <xf numFmtId="44" fontId="2" fillId="2" borderId="10" xfId="1" applyFont="1" applyFill="1" applyBorder="1"/>
    <xf numFmtId="44" fontId="2" fillId="2" borderId="11" xfId="1" applyFont="1" applyFill="1" applyBorder="1"/>
    <xf numFmtId="0" fontId="2" fillId="2" borderId="1" xfId="0" applyFont="1" applyFill="1" applyBorder="1"/>
    <xf numFmtId="44" fontId="0" fillId="2" borderId="2" xfId="1" applyFont="1" applyFill="1" applyBorder="1"/>
    <xf numFmtId="44" fontId="0" fillId="2" borderId="3" xfId="1" applyFont="1" applyFill="1" applyBorder="1"/>
    <xf numFmtId="0" fontId="0" fillId="2" borderId="4" xfId="0" applyFill="1" applyBorder="1"/>
    <xf numFmtId="0" fontId="0" fillId="2" borderId="9" xfId="0" applyFill="1" applyBorder="1"/>
    <xf numFmtId="44" fontId="0" fillId="2" borderId="10" xfId="1" applyFont="1" applyFill="1" applyBorder="1"/>
    <xf numFmtId="44" fontId="0" fillId="2" borderId="11" xfId="1" applyFont="1" applyFill="1" applyBorder="1"/>
    <xf numFmtId="0" fontId="0" fillId="0" borderId="0" xfId="0" applyFill="1" applyBorder="1"/>
    <xf numFmtId="44" fontId="2" fillId="2" borderId="2" xfId="1" applyFont="1" applyFill="1" applyBorder="1"/>
    <xf numFmtId="44" fontId="2" fillId="2" borderId="3" xfId="1" applyFont="1" applyFill="1" applyBorder="1"/>
    <xf numFmtId="0" fontId="2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9"/>
  <sheetViews>
    <sheetView topLeftCell="A19" workbookViewId="0">
      <selection activeCell="A22" sqref="A22"/>
    </sheetView>
  </sheetViews>
  <sheetFormatPr defaultRowHeight="14.4" x14ac:dyDescent="0.3"/>
  <cols>
    <col min="1" max="1" width="60.6640625" customWidth="1"/>
    <col min="2" max="4" width="20.6640625" style="2" customWidth="1"/>
  </cols>
  <sheetData>
    <row r="1" spans="1:4" x14ac:dyDescent="0.3">
      <c r="A1" s="1" t="s">
        <v>17</v>
      </c>
    </row>
    <row r="3" spans="1:4" x14ac:dyDescent="0.3">
      <c r="A3" s="5"/>
      <c r="B3" s="14" t="s">
        <v>18</v>
      </c>
      <c r="C3" s="14" t="s">
        <v>19</v>
      </c>
      <c r="D3" s="15" t="s">
        <v>26</v>
      </c>
    </row>
    <row r="4" spans="1:4" x14ac:dyDescent="0.3">
      <c r="A4" s="6" t="s">
        <v>0</v>
      </c>
      <c r="B4" s="7"/>
      <c r="C4" s="7"/>
      <c r="D4" s="8">
        <v>38972.339999999997</v>
      </c>
    </row>
    <row r="5" spans="1:4" x14ac:dyDescent="0.3">
      <c r="A5" s="6" t="s">
        <v>1</v>
      </c>
      <c r="B5" s="7"/>
      <c r="C5" s="7"/>
      <c r="D5" s="8">
        <v>12589.19</v>
      </c>
    </row>
    <row r="6" spans="1:4" s="1" customFormat="1" x14ac:dyDescent="0.3">
      <c r="A6" s="9" t="s">
        <v>20</v>
      </c>
      <c r="B6" s="10"/>
      <c r="C6" s="10"/>
      <c r="D6" s="11">
        <f>SUM(D4:D5)</f>
        <v>51561.53</v>
      </c>
    </row>
    <row r="7" spans="1:4" s="1" customFormat="1" x14ac:dyDescent="0.3">
      <c r="A7" s="3"/>
      <c r="B7" s="4"/>
      <c r="C7" s="4"/>
      <c r="D7" s="4"/>
    </row>
    <row r="9" spans="1:4" x14ac:dyDescent="0.3">
      <c r="A9" s="13" t="s">
        <v>2</v>
      </c>
      <c r="B9" s="14" t="s">
        <v>18</v>
      </c>
      <c r="C9" s="14" t="s">
        <v>19</v>
      </c>
      <c r="D9" s="15" t="s">
        <v>26</v>
      </c>
    </row>
    <row r="10" spans="1:4" x14ac:dyDescent="0.3">
      <c r="A10" s="6" t="s">
        <v>21</v>
      </c>
      <c r="B10" s="7"/>
      <c r="C10" s="7">
        <v>-13000</v>
      </c>
      <c r="D10" s="8">
        <f>B10+C10</f>
        <v>-13000</v>
      </c>
    </row>
    <row r="11" spans="1:4" x14ac:dyDescent="0.3">
      <c r="A11" s="6" t="s">
        <v>22</v>
      </c>
      <c r="B11" s="7"/>
      <c r="C11" s="7">
        <v>-2624</v>
      </c>
      <c r="D11" s="8">
        <f t="shared" ref="D11:D18" si="0">B11+C11</f>
        <v>-2624</v>
      </c>
    </row>
    <row r="12" spans="1:4" x14ac:dyDescent="0.3">
      <c r="A12" s="6" t="s">
        <v>23</v>
      </c>
      <c r="B12" s="7"/>
      <c r="C12" s="7">
        <v>-2000</v>
      </c>
      <c r="D12" s="8">
        <f t="shared" si="0"/>
        <v>-2000</v>
      </c>
    </row>
    <row r="13" spans="1:4" x14ac:dyDescent="0.3">
      <c r="A13" s="6" t="s">
        <v>59</v>
      </c>
      <c r="B13" s="7"/>
      <c r="C13" s="7">
        <v>-2600</v>
      </c>
      <c r="D13" s="8">
        <f t="shared" si="0"/>
        <v>-2600</v>
      </c>
    </row>
    <row r="14" spans="1:4" x14ac:dyDescent="0.3">
      <c r="A14" s="6" t="s">
        <v>24</v>
      </c>
      <c r="B14" s="7">
        <v>2223.56</v>
      </c>
      <c r="C14" s="7"/>
      <c r="D14" s="8">
        <f t="shared" si="0"/>
        <v>2223.56</v>
      </c>
    </row>
    <row r="15" spans="1:4" x14ac:dyDescent="0.3">
      <c r="A15" s="6" t="s">
        <v>25</v>
      </c>
      <c r="B15" s="7"/>
      <c r="C15" s="7">
        <v>-1227.21</v>
      </c>
      <c r="D15" s="8">
        <f t="shared" si="0"/>
        <v>-1227.21</v>
      </c>
    </row>
    <row r="16" spans="1:4" x14ac:dyDescent="0.3">
      <c r="A16" s="6"/>
      <c r="B16" s="7"/>
      <c r="C16" s="7"/>
      <c r="D16" s="8"/>
    </row>
    <row r="17" spans="1:4" x14ac:dyDescent="0.3">
      <c r="A17" s="6"/>
      <c r="B17" s="7"/>
      <c r="C17" s="7"/>
      <c r="D17" s="8"/>
    </row>
    <row r="18" spans="1:4" x14ac:dyDescent="0.3">
      <c r="A18" s="9" t="s">
        <v>20</v>
      </c>
      <c r="B18" s="10">
        <f>SUM(B10:B15)</f>
        <v>2223.56</v>
      </c>
      <c r="C18" s="10">
        <v>-21451.21</v>
      </c>
      <c r="D18" s="11">
        <f t="shared" si="0"/>
        <v>-19227.649999999998</v>
      </c>
    </row>
    <row r="19" spans="1:4" x14ac:dyDescent="0.3">
      <c r="A19" s="3"/>
      <c r="B19" s="4"/>
      <c r="C19" s="4"/>
      <c r="D19" s="4"/>
    </row>
    <row r="20" spans="1:4" x14ac:dyDescent="0.3">
      <c r="A20" s="27" t="s">
        <v>56</v>
      </c>
      <c r="B20" s="35"/>
      <c r="C20" s="35"/>
      <c r="D20" s="36">
        <f>D6+D18</f>
        <v>32333.88</v>
      </c>
    </row>
    <row r="21" spans="1:4" x14ac:dyDescent="0.3">
      <c r="A21" s="3"/>
      <c r="B21" s="4"/>
      <c r="C21" s="4"/>
      <c r="D21" s="4"/>
    </row>
    <row r="22" spans="1:4" x14ac:dyDescent="0.3">
      <c r="A22" s="37" t="s">
        <v>83</v>
      </c>
    </row>
    <row r="23" spans="1:4" s="1" customFormat="1" x14ac:dyDescent="0.3">
      <c r="A23" s="13" t="s">
        <v>3</v>
      </c>
      <c r="B23" s="14" t="s">
        <v>18</v>
      </c>
      <c r="C23" s="14" t="s">
        <v>19</v>
      </c>
      <c r="D23" s="15" t="s">
        <v>26</v>
      </c>
    </row>
    <row r="24" spans="1:4" x14ac:dyDescent="0.3">
      <c r="A24" s="6" t="s">
        <v>4</v>
      </c>
      <c r="B24" s="7"/>
      <c r="C24" s="7">
        <v>-200</v>
      </c>
      <c r="D24" s="8">
        <f>B24+C24</f>
        <v>-200</v>
      </c>
    </row>
    <row r="25" spans="1:4" x14ac:dyDescent="0.3">
      <c r="A25" s="6" t="s">
        <v>5</v>
      </c>
      <c r="B25" s="7"/>
      <c r="C25" s="7">
        <v>-55</v>
      </c>
      <c r="D25" s="8">
        <f t="shared" ref="D25:D30" si="1">B25+C25</f>
        <v>-55</v>
      </c>
    </row>
    <row r="26" spans="1:4" x14ac:dyDescent="0.3">
      <c r="A26" s="6" t="s">
        <v>6</v>
      </c>
      <c r="B26" s="7"/>
      <c r="C26" s="7">
        <v>-1800</v>
      </c>
      <c r="D26" s="8">
        <f t="shared" si="1"/>
        <v>-1800</v>
      </c>
    </row>
    <row r="27" spans="1:4" x14ac:dyDescent="0.3">
      <c r="A27" s="6" t="s">
        <v>66</v>
      </c>
      <c r="B27" s="7"/>
      <c r="C27" s="7">
        <v>-100</v>
      </c>
      <c r="D27" s="8">
        <f t="shared" si="1"/>
        <v>-100</v>
      </c>
    </row>
    <row r="28" spans="1:4" x14ac:dyDescent="0.3">
      <c r="A28" s="6" t="s">
        <v>7</v>
      </c>
      <c r="B28" s="7"/>
      <c r="C28" s="7">
        <v>-4500</v>
      </c>
      <c r="D28" s="8">
        <v>-4500</v>
      </c>
    </row>
    <row r="29" spans="1:4" x14ac:dyDescent="0.3">
      <c r="A29" s="6" t="s">
        <v>8</v>
      </c>
      <c r="B29" s="7"/>
      <c r="C29" s="7">
        <v>-320</v>
      </c>
      <c r="D29" s="8">
        <f t="shared" si="1"/>
        <v>-320</v>
      </c>
    </row>
    <row r="30" spans="1:4" x14ac:dyDescent="0.3">
      <c r="A30" s="6" t="s">
        <v>73</v>
      </c>
      <c r="B30" s="7"/>
      <c r="C30" s="7">
        <v>-300</v>
      </c>
      <c r="D30" s="8">
        <f t="shared" si="1"/>
        <v>-300</v>
      </c>
    </row>
    <row r="31" spans="1:4" x14ac:dyDescent="0.3">
      <c r="A31" s="6"/>
      <c r="B31" s="7"/>
      <c r="C31" s="7"/>
      <c r="D31" s="8"/>
    </row>
    <row r="32" spans="1:4" x14ac:dyDescent="0.3">
      <c r="A32" s="6"/>
      <c r="B32" s="7"/>
      <c r="C32" s="7"/>
      <c r="D32" s="8"/>
    </row>
    <row r="33" spans="1:4" s="1" customFormat="1" x14ac:dyDescent="0.3">
      <c r="A33" s="9" t="s">
        <v>20</v>
      </c>
      <c r="B33" s="10">
        <f>SUM(B24:B30)</f>
        <v>0</v>
      </c>
      <c r="C33" s="10">
        <f>SUM(C24:C30)</f>
        <v>-7275</v>
      </c>
      <c r="D33" s="11">
        <f>SUM(D24:D30)</f>
        <v>-7275</v>
      </c>
    </row>
    <row r="35" spans="1:4" x14ac:dyDescent="0.3">
      <c r="A35" s="13" t="s">
        <v>9</v>
      </c>
      <c r="B35" s="14" t="s">
        <v>18</v>
      </c>
      <c r="C35" s="14" t="s">
        <v>19</v>
      </c>
      <c r="D35" s="15" t="s">
        <v>26</v>
      </c>
    </row>
    <row r="36" spans="1:4" x14ac:dyDescent="0.3">
      <c r="A36" s="6" t="s">
        <v>10</v>
      </c>
      <c r="B36" s="7"/>
      <c r="C36" s="7">
        <v>-50</v>
      </c>
      <c r="D36" s="8">
        <f t="shared" ref="D36:D39" si="2">B36+C36</f>
        <v>-50</v>
      </c>
    </row>
    <row r="37" spans="1:4" x14ac:dyDescent="0.3">
      <c r="A37" s="6" t="s">
        <v>60</v>
      </c>
      <c r="B37" s="7"/>
      <c r="C37" s="7">
        <v>-270.5</v>
      </c>
      <c r="D37" s="8">
        <f t="shared" si="2"/>
        <v>-270.5</v>
      </c>
    </row>
    <row r="38" spans="1:4" x14ac:dyDescent="0.3">
      <c r="A38" s="6" t="s">
        <v>11</v>
      </c>
      <c r="B38" s="7"/>
      <c r="C38" s="7">
        <v>0</v>
      </c>
      <c r="D38" s="8">
        <f t="shared" si="2"/>
        <v>0</v>
      </c>
    </row>
    <row r="39" spans="1:4" x14ac:dyDescent="0.3">
      <c r="A39" s="6" t="s">
        <v>61</v>
      </c>
      <c r="B39" s="7"/>
      <c r="C39" s="7">
        <v>-372.83</v>
      </c>
      <c r="D39" s="8">
        <f t="shared" si="2"/>
        <v>-372.83</v>
      </c>
    </row>
    <row r="40" spans="1:4" x14ac:dyDescent="0.3">
      <c r="A40" s="6" t="s">
        <v>12</v>
      </c>
      <c r="B40" s="7">
        <v>15180</v>
      </c>
      <c r="C40" s="7">
        <v>-13300</v>
      </c>
      <c r="D40" s="8">
        <f>B40+C40</f>
        <v>1880</v>
      </c>
    </row>
    <row r="41" spans="1:4" x14ac:dyDescent="0.3">
      <c r="A41" s="6" t="s">
        <v>13</v>
      </c>
      <c r="B41" s="7"/>
      <c r="C41" s="7">
        <v>-1200</v>
      </c>
      <c r="D41" s="8">
        <f t="shared" ref="D41:D61" si="3">B41+C41</f>
        <v>-1200</v>
      </c>
    </row>
    <row r="42" spans="1:4" x14ac:dyDescent="0.3">
      <c r="A42" s="6" t="s">
        <v>14</v>
      </c>
      <c r="B42" s="7">
        <v>2000</v>
      </c>
      <c r="C42" s="7">
        <v>-150</v>
      </c>
      <c r="D42" s="8">
        <f t="shared" si="3"/>
        <v>1850</v>
      </c>
    </row>
    <row r="43" spans="1:4" x14ac:dyDescent="0.3">
      <c r="A43" s="6" t="s">
        <v>15</v>
      </c>
      <c r="B43" s="7">
        <v>600</v>
      </c>
      <c r="C43" s="7">
        <v>-600</v>
      </c>
      <c r="D43" s="8">
        <f t="shared" si="3"/>
        <v>0</v>
      </c>
    </row>
    <row r="44" spans="1:4" x14ac:dyDescent="0.3">
      <c r="A44" s="6" t="s">
        <v>16</v>
      </c>
      <c r="B44" s="7">
        <v>60000</v>
      </c>
      <c r="C44" s="7">
        <v>-10000</v>
      </c>
      <c r="D44" s="8">
        <f t="shared" si="3"/>
        <v>50000</v>
      </c>
    </row>
    <row r="45" spans="1:4" x14ac:dyDescent="0.3">
      <c r="A45" s="6" t="s">
        <v>27</v>
      </c>
      <c r="B45" s="7"/>
      <c r="C45" s="7">
        <v>-500</v>
      </c>
      <c r="D45" s="8">
        <f t="shared" si="3"/>
        <v>-500</v>
      </c>
    </row>
    <row r="46" spans="1:4" x14ac:dyDescent="0.3">
      <c r="A46" s="6" t="s">
        <v>28</v>
      </c>
      <c r="B46" s="7"/>
      <c r="C46" s="7">
        <v>-500</v>
      </c>
      <c r="D46" s="8">
        <f t="shared" si="3"/>
        <v>-500</v>
      </c>
    </row>
    <row r="47" spans="1:4" x14ac:dyDescent="0.3">
      <c r="A47" s="6" t="s">
        <v>29</v>
      </c>
      <c r="B47" s="7"/>
      <c r="C47" s="7">
        <v>-2000</v>
      </c>
      <c r="D47" s="8">
        <f t="shared" si="3"/>
        <v>-2000</v>
      </c>
    </row>
    <row r="48" spans="1:4" x14ac:dyDescent="0.3">
      <c r="A48" s="6" t="s">
        <v>30</v>
      </c>
      <c r="B48" s="7"/>
      <c r="C48" s="7">
        <v>-100</v>
      </c>
      <c r="D48" s="8">
        <f t="shared" si="3"/>
        <v>-100</v>
      </c>
    </row>
    <row r="49" spans="1:4" x14ac:dyDescent="0.3">
      <c r="A49" s="6" t="s">
        <v>32</v>
      </c>
      <c r="B49" s="7">
        <v>18000</v>
      </c>
      <c r="C49" s="7">
        <v>-13500</v>
      </c>
      <c r="D49" s="8">
        <f t="shared" si="3"/>
        <v>4500</v>
      </c>
    </row>
    <row r="50" spans="1:4" x14ac:dyDescent="0.3">
      <c r="A50" s="6" t="s">
        <v>62</v>
      </c>
      <c r="B50" s="7">
        <v>7000</v>
      </c>
      <c r="C50" s="7">
        <v>-4000</v>
      </c>
      <c r="D50" s="8">
        <f t="shared" si="3"/>
        <v>3000</v>
      </c>
    </row>
    <row r="51" spans="1:4" x14ac:dyDescent="0.3">
      <c r="A51" s="6" t="s">
        <v>33</v>
      </c>
      <c r="B51" s="7">
        <v>3000</v>
      </c>
      <c r="C51" s="7">
        <v>-2500</v>
      </c>
      <c r="D51" s="8">
        <f t="shared" si="3"/>
        <v>500</v>
      </c>
    </row>
    <row r="52" spans="1:4" x14ac:dyDescent="0.3">
      <c r="A52" s="6" t="s">
        <v>34</v>
      </c>
      <c r="B52" s="7">
        <v>105.15</v>
      </c>
      <c r="C52" s="7"/>
      <c r="D52" s="8">
        <f t="shared" si="3"/>
        <v>105.15</v>
      </c>
    </row>
    <row r="53" spans="1:4" x14ac:dyDescent="0.3">
      <c r="A53" s="6" t="s">
        <v>35</v>
      </c>
      <c r="B53" s="7">
        <v>800</v>
      </c>
      <c r="C53" s="7">
        <v>-460</v>
      </c>
      <c r="D53" s="8">
        <f t="shared" si="3"/>
        <v>340</v>
      </c>
    </row>
    <row r="54" spans="1:4" x14ac:dyDescent="0.3">
      <c r="A54" s="6" t="s">
        <v>31</v>
      </c>
      <c r="B54" s="7"/>
      <c r="C54" s="7">
        <v>-1500</v>
      </c>
      <c r="D54" s="8">
        <f t="shared" si="3"/>
        <v>-1500</v>
      </c>
    </row>
    <row r="55" spans="1:4" x14ac:dyDescent="0.3">
      <c r="A55" s="6" t="s">
        <v>47</v>
      </c>
      <c r="B55" s="7"/>
      <c r="C55" s="7">
        <v>-500</v>
      </c>
      <c r="D55" s="8">
        <f t="shared" si="3"/>
        <v>-500</v>
      </c>
    </row>
    <row r="56" spans="1:4" x14ac:dyDescent="0.3">
      <c r="A56" s="6" t="s">
        <v>63</v>
      </c>
      <c r="B56" s="7">
        <v>1500</v>
      </c>
      <c r="C56" s="7">
        <f>-F49</f>
        <v>0</v>
      </c>
      <c r="D56" s="8">
        <f t="shared" si="3"/>
        <v>1500</v>
      </c>
    </row>
    <row r="57" spans="1:4" x14ac:dyDescent="0.3">
      <c r="A57" s="6" t="s">
        <v>45</v>
      </c>
      <c r="B57" s="7">
        <v>12500</v>
      </c>
      <c r="C57" s="7">
        <v>-10500</v>
      </c>
      <c r="D57" s="8">
        <f t="shared" si="3"/>
        <v>2000</v>
      </c>
    </row>
    <row r="58" spans="1:4" x14ac:dyDescent="0.3">
      <c r="A58" s="6" t="s">
        <v>46</v>
      </c>
      <c r="B58" s="7">
        <v>8500</v>
      </c>
      <c r="C58" s="7">
        <v>-11500</v>
      </c>
      <c r="D58" s="8">
        <f t="shared" si="3"/>
        <v>-3000</v>
      </c>
    </row>
    <row r="59" spans="1:4" x14ac:dyDescent="0.3">
      <c r="A59" s="6" t="s">
        <v>71</v>
      </c>
      <c r="B59" s="7">
        <v>2000</v>
      </c>
      <c r="C59" s="7">
        <v>-1500</v>
      </c>
      <c r="D59" s="8">
        <f t="shared" si="3"/>
        <v>500</v>
      </c>
    </row>
    <row r="60" spans="1:4" x14ac:dyDescent="0.3">
      <c r="A60" s="6" t="s">
        <v>72</v>
      </c>
      <c r="B60" s="7">
        <v>2000</v>
      </c>
      <c r="C60" s="7">
        <v>-1500</v>
      </c>
      <c r="D60" s="8">
        <f t="shared" si="3"/>
        <v>500</v>
      </c>
    </row>
    <row r="61" spans="1:4" x14ac:dyDescent="0.3">
      <c r="A61" s="6" t="s">
        <v>52</v>
      </c>
      <c r="B61" s="7"/>
      <c r="C61" s="7">
        <v>-250</v>
      </c>
      <c r="D61" s="8">
        <f t="shared" si="3"/>
        <v>-250</v>
      </c>
    </row>
    <row r="62" spans="1:4" x14ac:dyDescent="0.3">
      <c r="A62" s="6"/>
      <c r="B62" s="7"/>
      <c r="C62" s="7"/>
      <c r="D62" s="8"/>
    </row>
    <row r="63" spans="1:4" x14ac:dyDescent="0.3">
      <c r="A63" s="6"/>
      <c r="B63" s="7"/>
      <c r="C63" s="7"/>
      <c r="D63" s="8"/>
    </row>
    <row r="64" spans="1:4" s="1" customFormat="1" x14ac:dyDescent="0.3">
      <c r="A64" s="9" t="s">
        <v>20</v>
      </c>
      <c r="B64" s="10">
        <f>SUM(B36:B61)</f>
        <v>133185.15</v>
      </c>
      <c r="C64" s="10">
        <f>SUM(C36:C61)</f>
        <v>-76753.33</v>
      </c>
      <c r="D64" s="11">
        <f>SUM(D36:D61)</f>
        <v>56431.82</v>
      </c>
    </row>
    <row r="65" spans="1:4" s="1" customFormat="1" x14ac:dyDescent="0.3">
      <c r="A65" s="3"/>
      <c r="B65" s="4"/>
      <c r="C65" s="4"/>
      <c r="D65" s="4"/>
    </row>
    <row r="67" spans="1:4" s="1" customFormat="1" x14ac:dyDescent="0.3">
      <c r="A67" s="13" t="s">
        <v>36</v>
      </c>
      <c r="B67" s="14" t="s">
        <v>18</v>
      </c>
      <c r="C67" s="14" t="s">
        <v>19</v>
      </c>
      <c r="D67" s="15" t="s">
        <v>26</v>
      </c>
    </row>
    <row r="68" spans="1:4" x14ac:dyDescent="0.3">
      <c r="A68" s="6" t="s">
        <v>37</v>
      </c>
      <c r="B68" s="7"/>
      <c r="C68" s="7">
        <v>-100</v>
      </c>
      <c r="D68" s="8">
        <f>B68+C68</f>
        <v>-100</v>
      </c>
    </row>
    <row r="69" spans="1:4" x14ac:dyDescent="0.3">
      <c r="A69" s="6" t="s">
        <v>64</v>
      </c>
      <c r="B69" s="7"/>
      <c r="C69" s="7">
        <v>-500</v>
      </c>
      <c r="D69" s="8">
        <f t="shared" ref="D69:D71" si="4">B69+C69</f>
        <v>-500</v>
      </c>
    </row>
    <row r="70" spans="1:4" x14ac:dyDescent="0.3">
      <c r="A70" s="6" t="s">
        <v>65</v>
      </c>
      <c r="B70" s="7"/>
      <c r="C70" s="7">
        <v>-4000</v>
      </c>
      <c r="D70" s="8">
        <f t="shared" si="4"/>
        <v>-4000</v>
      </c>
    </row>
    <row r="71" spans="1:4" x14ac:dyDescent="0.3">
      <c r="A71" s="6" t="s">
        <v>38</v>
      </c>
      <c r="B71" s="7"/>
      <c r="C71" s="7">
        <v>-500</v>
      </c>
      <c r="D71" s="8">
        <f t="shared" si="4"/>
        <v>-500</v>
      </c>
    </row>
    <row r="72" spans="1:4" x14ac:dyDescent="0.3">
      <c r="A72" s="6"/>
      <c r="B72" s="7"/>
      <c r="C72" s="7"/>
      <c r="D72" s="8"/>
    </row>
    <row r="73" spans="1:4" x14ac:dyDescent="0.3">
      <c r="A73" s="6"/>
      <c r="B73" s="7"/>
      <c r="C73" s="7"/>
      <c r="D73" s="8"/>
    </row>
    <row r="74" spans="1:4" s="1" customFormat="1" x14ac:dyDescent="0.3">
      <c r="A74" s="9" t="s">
        <v>20</v>
      </c>
      <c r="B74" s="10">
        <f>SUM(B68:B71)</f>
        <v>0</v>
      </c>
      <c r="C74" s="10">
        <f>SUM(C68:C71)</f>
        <v>-5100</v>
      </c>
      <c r="D74" s="11">
        <f>SUM(D68:D71)</f>
        <v>-5100</v>
      </c>
    </row>
    <row r="76" spans="1:4" s="1" customFormat="1" x14ac:dyDescent="0.3">
      <c r="A76" s="13" t="s">
        <v>39</v>
      </c>
      <c r="B76" s="14" t="s">
        <v>18</v>
      </c>
      <c r="C76" s="14" t="s">
        <v>19</v>
      </c>
      <c r="D76" s="15" t="s">
        <v>26</v>
      </c>
    </row>
    <row r="77" spans="1:4" x14ac:dyDescent="0.3">
      <c r="A77" s="6"/>
      <c r="B77" s="7"/>
      <c r="C77" s="7"/>
      <c r="D77" s="8"/>
    </row>
    <row r="78" spans="1:4" x14ac:dyDescent="0.3">
      <c r="A78" s="6" t="s">
        <v>69</v>
      </c>
      <c r="B78" s="7"/>
      <c r="C78" s="7">
        <v>-500</v>
      </c>
      <c r="D78" s="8">
        <f t="shared" ref="D78:D80" si="5">B78+C78</f>
        <v>-500</v>
      </c>
    </row>
    <row r="79" spans="1:4" x14ac:dyDescent="0.3">
      <c r="A79" s="34" t="s">
        <v>68</v>
      </c>
      <c r="B79" s="7"/>
      <c r="C79" s="7">
        <v>-200</v>
      </c>
      <c r="D79" s="8">
        <f t="shared" si="5"/>
        <v>-200</v>
      </c>
    </row>
    <row r="80" spans="1:4" x14ac:dyDescent="0.3">
      <c r="A80" s="34" t="s">
        <v>81</v>
      </c>
      <c r="B80" s="7"/>
      <c r="C80" s="7">
        <v>-50000</v>
      </c>
      <c r="D80" s="8">
        <f t="shared" si="5"/>
        <v>-50000</v>
      </c>
    </row>
    <row r="81" spans="1:4" x14ac:dyDescent="0.3">
      <c r="B81" s="7"/>
      <c r="C81" s="7"/>
      <c r="D81" s="8"/>
    </row>
    <row r="82" spans="1:4" s="1" customFormat="1" x14ac:dyDescent="0.3">
      <c r="A82" s="9" t="s">
        <v>20</v>
      </c>
      <c r="B82" s="10">
        <f>SUM(B77:B81)</f>
        <v>0</v>
      </c>
      <c r="C82" s="10">
        <f>SUM(C77:C81)</f>
        <v>-50700</v>
      </c>
      <c r="D82" s="11">
        <f>SUM(D77:D81)</f>
        <v>-50700</v>
      </c>
    </row>
    <row r="83" spans="1:4" x14ac:dyDescent="0.3">
      <c r="A83" s="12"/>
      <c r="B83" s="7"/>
      <c r="C83" s="7"/>
      <c r="D83" s="7"/>
    </row>
    <row r="85" spans="1:4" x14ac:dyDescent="0.3">
      <c r="A85" s="13" t="s">
        <v>53</v>
      </c>
      <c r="B85" s="14" t="s">
        <v>18</v>
      </c>
      <c r="C85" s="14" t="s">
        <v>19</v>
      </c>
      <c r="D85" s="15" t="s">
        <v>26</v>
      </c>
    </row>
    <row r="86" spans="1:4" x14ac:dyDescent="0.3">
      <c r="A86" s="19" t="s">
        <v>70</v>
      </c>
      <c r="B86" s="7"/>
      <c r="C86" s="7">
        <v>-5000</v>
      </c>
      <c r="D86" s="8">
        <f t="shared" ref="D86:D88" si="6">B86+C86</f>
        <v>-5000</v>
      </c>
    </row>
    <row r="87" spans="1:4" x14ac:dyDescent="0.3">
      <c r="A87" s="19" t="s">
        <v>57</v>
      </c>
      <c r="B87" s="7">
        <v>15000</v>
      </c>
      <c r="C87" s="7"/>
      <c r="D87" s="8">
        <f t="shared" si="6"/>
        <v>15000</v>
      </c>
    </row>
    <row r="88" spans="1:4" x14ac:dyDescent="0.3">
      <c r="A88" s="19" t="s">
        <v>67</v>
      </c>
      <c r="B88" s="7"/>
      <c r="C88" s="7">
        <v>-1000</v>
      </c>
      <c r="D88" s="8">
        <f t="shared" si="6"/>
        <v>-1000</v>
      </c>
    </row>
    <row r="89" spans="1:4" x14ac:dyDescent="0.3">
      <c r="A89" s="19"/>
      <c r="B89" s="7"/>
      <c r="C89" s="7"/>
      <c r="D89" s="8"/>
    </row>
    <row r="90" spans="1:4" s="1" customFormat="1" x14ac:dyDescent="0.3">
      <c r="A90" s="9" t="s">
        <v>20</v>
      </c>
      <c r="B90" s="10">
        <f>SUM(B86:B87)</f>
        <v>15000</v>
      </c>
      <c r="C90" s="10">
        <f>SUM(C86:C88)</f>
        <v>-6000</v>
      </c>
      <c r="D90" s="11">
        <f>SUM(D86:D88)</f>
        <v>9000</v>
      </c>
    </row>
    <row r="91" spans="1:4" s="1" customFormat="1" x14ac:dyDescent="0.3">
      <c r="A91" s="3"/>
      <c r="B91" s="4"/>
      <c r="C91" s="4"/>
      <c r="D91" s="4"/>
    </row>
    <row r="93" spans="1:4" x14ac:dyDescent="0.3">
      <c r="A93" s="21" t="s">
        <v>49</v>
      </c>
      <c r="B93" s="22" t="s">
        <v>18</v>
      </c>
      <c r="C93" s="22" t="s">
        <v>19</v>
      </c>
      <c r="D93" s="23" t="s">
        <v>26</v>
      </c>
    </row>
    <row r="94" spans="1:4" s="1" customFormat="1" x14ac:dyDescent="0.3">
      <c r="A94" s="24" t="s">
        <v>58</v>
      </c>
      <c r="B94" s="25">
        <f>B33+B64+B74+B82+B90</f>
        <v>148185.15</v>
      </c>
      <c r="C94" s="25">
        <f>C33+C64+C74+C82+C90</f>
        <v>-145828.33000000002</v>
      </c>
      <c r="D94" s="26">
        <f>B94+C94</f>
        <v>2356.8199999999779</v>
      </c>
    </row>
    <row r="95" spans="1:4" x14ac:dyDescent="0.3">
      <c r="A95" s="20"/>
      <c r="B95" s="7"/>
      <c r="C95" s="7"/>
      <c r="D95" s="7"/>
    </row>
    <row r="97" spans="1:4" x14ac:dyDescent="0.3">
      <c r="A97" s="27" t="s">
        <v>54</v>
      </c>
      <c r="B97" s="28"/>
      <c r="C97" s="28"/>
      <c r="D97" s="29">
        <f>D94+D20</f>
        <v>34690.699999999983</v>
      </c>
    </row>
    <row r="101" spans="1:4" x14ac:dyDescent="0.3">
      <c r="A101" s="13" t="s">
        <v>44</v>
      </c>
      <c r="B101" s="14" t="s">
        <v>18</v>
      </c>
      <c r="C101" s="14" t="s">
        <v>19</v>
      </c>
      <c r="D101" s="15" t="s">
        <v>26</v>
      </c>
    </row>
    <row r="102" spans="1:4" x14ac:dyDescent="0.3">
      <c r="A102" s="6" t="s">
        <v>48</v>
      </c>
      <c r="B102" s="7">
        <v>250</v>
      </c>
      <c r="C102" s="7"/>
      <c r="D102" s="8">
        <f>B102+C102</f>
        <v>250</v>
      </c>
    </row>
    <row r="103" spans="1:4" x14ac:dyDescent="0.3">
      <c r="A103" s="6" t="s">
        <v>50</v>
      </c>
      <c r="B103" s="7"/>
      <c r="C103" s="7"/>
      <c r="D103" s="8">
        <f t="shared" ref="D103:D105" si="7">B103+C103</f>
        <v>0</v>
      </c>
    </row>
    <row r="104" spans="1:4" x14ac:dyDescent="0.3">
      <c r="A104" s="6"/>
      <c r="B104" s="7"/>
      <c r="C104" s="7"/>
      <c r="D104" s="8">
        <f t="shared" si="7"/>
        <v>0</v>
      </c>
    </row>
    <row r="105" spans="1:4" x14ac:dyDescent="0.3">
      <c r="A105" s="6"/>
      <c r="B105" s="7"/>
      <c r="C105" s="7"/>
      <c r="D105" s="8">
        <f t="shared" si="7"/>
        <v>0</v>
      </c>
    </row>
    <row r="106" spans="1:4" x14ac:dyDescent="0.3">
      <c r="A106" s="16" t="s">
        <v>51</v>
      </c>
      <c r="B106" s="17">
        <f>SUM(B102:B105)</f>
        <v>250</v>
      </c>
      <c r="C106" s="17">
        <f>SUM(C102:C105)</f>
        <v>0</v>
      </c>
      <c r="D106" s="18">
        <f>SUM(D102:D105)</f>
        <v>250</v>
      </c>
    </row>
    <row r="108" spans="1:4" x14ac:dyDescent="0.3">
      <c r="A108" s="30"/>
      <c r="B108" s="22" t="s">
        <v>18</v>
      </c>
      <c r="C108" s="22" t="s">
        <v>19</v>
      </c>
      <c r="D108" s="23" t="s">
        <v>26</v>
      </c>
    </row>
    <row r="109" spans="1:4" x14ac:dyDescent="0.3">
      <c r="A109" s="31" t="s">
        <v>55</v>
      </c>
      <c r="B109" s="32"/>
      <c r="C109" s="32"/>
      <c r="D109" s="33">
        <f>D97+D106</f>
        <v>34940.699999999983</v>
      </c>
    </row>
  </sheetData>
  <pageMargins left="0.7" right="0.7" top="0.75" bottom="0.75" header="0.3" footer="0.3"/>
  <pageSetup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1"/>
  <sheetViews>
    <sheetView tabSelected="1" workbookViewId="0">
      <selection activeCell="B13" sqref="B13"/>
    </sheetView>
  </sheetViews>
  <sheetFormatPr defaultRowHeight="14.4" x14ac:dyDescent="0.3"/>
  <cols>
    <col min="1" max="1" width="60.6640625" customWidth="1"/>
    <col min="2" max="4" width="20.6640625" style="2" customWidth="1"/>
  </cols>
  <sheetData>
    <row r="1" spans="1:4" x14ac:dyDescent="0.3">
      <c r="A1" s="1" t="s">
        <v>82</v>
      </c>
    </row>
    <row r="3" spans="1:4" x14ac:dyDescent="0.3">
      <c r="A3" s="5"/>
      <c r="B3" s="14" t="s">
        <v>18</v>
      </c>
      <c r="C3" s="14" t="s">
        <v>19</v>
      </c>
      <c r="D3" s="15" t="s">
        <v>26</v>
      </c>
    </row>
    <row r="4" spans="1:4" x14ac:dyDescent="0.3">
      <c r="A4" s="6" t="s">
        <v>0</v>
      </c>
      <c r="B4" s="7"/>
      <c r="C4" s="7"/>
      <c r="D4" s="8">
        <v>38972.339999999997</v>
      </c>
    </row>
    <row r="5" spans="1:4" x14ac:dyDescent="0.3">
      <c r="A5" s="6" t="s">
        <v>1</v>
      </c>
      <c r="B5" s="7"/>
      <c r="C5" s="7"/>
      <c r="D5" s="8">
        <v>12589.19</v>
      </c>
    </row>
    <row r="6" spans="1:4" s="1" customFormat="1" x14ac:dyDescent="0.3">
      <c r="A6" s="9" t="s">
        <v>20</v>
      </c>
      <c r="B6" s="10"/>
      <c r="C6" s="10"/>
      <c r="D6" s="11">
        <f>SUM(D4:D5)</f>
        <v>51561.53</v>
      </c>
    </row>
    <row r="7" spans="1:4" s="1" customFormat="1" x14ac:dyDescent="0.3">
      <c r="A7" s="3"/>
      <c r="B7" s="4"/>
      <c r="C7" s="4"/>
      <c r="D7" s="4"/>
    </row>
    <row r="9" spans="1:4" x14ac:dyDescent="0.3">
      <c r="A9" s="13" t="s">
        <v>2</v>
      </c>
      <c r="B9" s="14" t="s">
        <v>18</v>
      </c>
      <c r="C9" s="14" t="s">
        <v>19</v>
      </c>
      <c r="D9" s="15" t="s">
        <v>26</v>
      </c>
    </row>
    <row r="10" spans="1:4" x14ac:dyDescent="0.3">
      <c r="A10" s="6" t="s">
        <v>21</v>
      </c>
      <c r="B10" s="7"/>
      <c r="C10" s="7">
        <v>-13000</v>
      </c>
      <c r="D10" s="8">
        <f>B10+C10</f>
        <v>-13000</v>
      </c>
    </row>
    <row r="11" spans="1:4" x14ac:dyDescent="0.3">
      <c r="A11" s="6" t="s">
        <v>22</v>
      </c>
      <c r="B11" s="7"/>
      <c r="C11" s="7">
        <v>-2624</v>
      </c>
      <c r="D11" s="8">
        <f t="shared" ref="D11:D18" si="0">B11+C11</f>
        <v>-2624</v>
      </c>
    </row>
    <row r="12" spans="1:4" x14ac:dyDescent="0.3">
      <c r="A12" s="6" t="s">
        <v>23</v>
      </c>
      <c r="B12" s="7"/>
      <c r="C12" s="7">
        <v>-2000</v>
      </c>
      <c r="D12" s="8">
        <f t="shared" si="0"/>
        <v>-2000</v>
      </c>
    </row>
    <row r="13" spans="1:4" x14ac:dyDescent="0.3">
      <c r="A13" s="6" t="s">
        <v>59</v>
      </c>
      <c r="B13" s="7"/>
      <c r="C13" s="7">
        <v>-2600</v>
      </c>
      <c r="D13" s="8">
        <f t="shared" si="0"/>
        <v>-2600</v>
      </c>
    </row>
    <row r="14" spans="1:4" x14ac:dyDescent="0.3">
      <c r="A14" s="6" t="s">
        <v>24</v>
      </c>
      <c r="B14" s="7">
        <v>2223.56</v>
      </c>
      <c r="C14" s="7"/>
      <c r="D14" s="8">
        <f t="shared" si="0"/>
        <v>2223.56</v>
      </c>
    </row>
    <row r="15" spans="1:4" x14ac:dyDescent="0.3">
      <c r="A15" s="6" t="s">
        <v>25</v>
      </c>
      <c r="B15" s="7"/>
      <c r="C15" s="7">
        <v>-1227.21</v>
      </c>
      <c r="D15" s="8">
        <f t="shared" si="0"/>
        <v>-1227.21</v>
      </c>
    </row>
    <row r="16" spans="1:4" x14ac:dyDescent="0.3">
      <c r="A16" s="6"/>
      <c r="B16" s="7"/>
      <c r="C16" s="7"/>
      <c r="D16" s="8"/>
    </row>
    <row r="17" spans="1:4" x14ac:dyDescent="0.3">
      <c r="A17" s="6"/>
      <c r="B17" s="7"/>
      <c r="C17" s="7"/>
      <c r="D17" s="8"/>
    </row>
    <row r="18" spans="1:4" x14ac:dyDescent="0.3">
      <c r="A18" s="9" t="s">
        <v>20</v>
      </c>
      <c r="B18" s="10">
        <f>SUM(B10:B15)</f>
        <v>2223.56</v>
      </c>
      <c r="C18" s="10">
        <v>-21451.21</v>
      </c>
      <c r="D18" s="11">
        <f t="shared" si="0"/>
        <v>-19227.649999999998</v>
      </c>
    </row>
    <row r="19" spans="1:4" x14ac:dyDescent="0.3">
      <c r="A19" s="3"/>
      <c r="B19" s="4"/>
      <c r="C19" s="4"/>
      <c r="D19" s="4"/>
    </row>
    <row r="20" spans="1:4" x14ac:dyDescent="0.3">
      <c r="A20" s="27" t="s">
        <v>56</v>
      </c>
      <c r="B20" s="35"/>
      <c r="C20" s="35"/>
      <c r="D20" s="36">
        <f>D6+D18</f>
        <v>32333.88</v>
      </c>
    </row>
    <row r="21" spans="1:4" x14ac:dyDescent="0.3">
      <c r="A21" s="3"/>
      <c r="B21" s="4"/>
      <c r="C21" s="4"/>
      <c r="D21" s="4"/>
    </row>
    <row r="22" spans="1:4" x14ac:dyDescent="0.3">
      <c r="A22" s="37" t="s">
        <v>83</v>
      </c>
    </row>
    <row r="23" spans="1:4" s="1" customFormat="1" x14ac:dyDescent="0.3">
      <c r="A23" s="13" t="s">
        <v>3</v>
      </c>
      <c r="B23" s="14" t="s">
        <v>18</v>
      </c>
      <c r="C23" s="14" t="s">
        <v>19</v>
      </c>
      <c r="D23" s="15" t="s">
        <v>26</v>
      </c>
    </row>
    <row r="24" spans="1:4" x14ac:dyDescent="0.3">
      <c r="A24" s="6" t="s">
        <v>4</v>
      </c>
      <c r="B24" s="7"/>
      <c r="C24" s="7"/>
      <c r="D24" s="8">
        <f>B24+C24</f>
        <v>0</v>
      </c>
    </row>
    <row r="25" spans="1:4" x14ac:dyDescent="0.3">
      <c r="A25" s="6" t="s">
        <v>5</v>
      </c>
      <c r="B25" s="7"/>
      <c r="C25" s="7">
        <v>-55</v>
      </c>
      <c r="D25" s="8">
        <f t="shared" ref="D25:D31" si="1">B25+C25</f>
        <v>-55</v>
      </c>
    </row>
    <row r="26" spans="1:4" x14ac:dyDescent="0.3">
      <c r="A26" s="6" t="s">
        <v>6</v>
      </c>
      <c r="B26" s="7"/>
      <c r="C26" s="7"/>
      <c r="D26" s="8">
        <f t="shared" si="1"/>
        <v>0</v>
      </c>
    </row>
    <row r="27" spans="1:4" x14ac:dyDescent="0.3">
      <c r="A27" s="6" t="s">
        <v>66</v>
      </c>
      <c r="B27" s="7"/>
      <c r="C27" s="7"/>
      <c r="D27" s="8">
        <f t="shared" si="1"/>
        <v>0</v>
      </c>
    </row>
    <row r="28" spans="1:4" x14ac:dyDescent="0.3">
      <c r="A28" s="6" t="s">
        <v>7</v>
      </c>
      <c r="B28" s="7"/>
      <c r="C28" s="7">
        <v>-300</v>
      </c>
      <c r="D28" s="8">
        <f t="shared" si="1"/>
        <v>-300</v>
      </c>
    </row>
    <row r="29" spans="1:4" x14ac:dyDescent="0.3">
      <c r="A29" s="6" t="s">
        <v>8</v>
      </c>
      <c r="B29" s="7"/>
      <c r="C29" s="7"/>
      <c r="D29" s="8">
        <f t="shared" si="1"/>
        <v>0</v>
      </c>
    </row>
    <row r="30" spans="1:4" x14ac:dyDescent="0.3">
      <c r="A30" s="6" t="s">
        <v>78</v>
      </c>
      <c r="B30" s="7"/>
      <c r="C30" s="7">
        <f>-31.98+-31.98</f>
        <v>-63.96</v>
      </c>
      <c r="D30" s="8">
        <f t="shared" si="1"/>
        <v>-63.96</v>
      </c>
    </row>
    <row r="31" spans="1:4" x14ac:dyDescent="0.3">
      <c r="A31" s="6"/>
      <c r="B31" s="7"/>
      <c r="C31" s="7"/>
      <c r="D31" s="8">
        <f t="shared" si="1"/>
        <v>0</v>
      </c>
    </row>
    <row r="32" spans="1:4" x14ac:dyDescent="0.3">
      <c r="A32" s="6"/>
      <c r="B32" s="7"/>
      <c r="C32" s="7"/>
      <c r="D32" s="8"/>
    </row>
    <row r="33" spans="1:9" s="1" customFormat="1" x14ac:dyDescent="0.3">
      <c r="A33" s="9" t="s">
        <v>20</v>
      </c>
      <c r="B33" s="10">
        <f>SUM(B24:B30)</f>
        <v>0</v>
      </c>
      <c r="C33" s="10">
        <f>SUM(C24:C30)</f>
        <v>-418.96</v>
      </c>
      <c r="D33" s="11">
        <f>SUM(D24:D30)</f>
        <v>-418.96</v>
      </c>
    </row>
    <row r="35" spans="1:9" x14ac:dyDescent="0.3">
      <c r="A35" s="13" t="s">
        <v>9</v>
      </c>
      <c r="B35" s="14" t="s">
        <v>18</v>
      </c>
      <c r="C35" s="14" t="s">
        <v>19</v>
      </c>
      <c r="D35" s="15" t="s">
        <v>26</v>
      </c>
    </row>
    <row r="36" spans="1:9" x14ac:dyDescent="0.3">
      <c r="A36" s="6" t="s">
        <v>10</v>
      </c>
      <c r="B36" s="7"/>
      <c r="C36" s="7">
        <v>-50</v>
      </c>
      <c r="D36" s="8">
        <f t="shared" ref="D36:D39" si="2">B36+C36</f>
        <v>-50</v>
      </c>
    </row>
    <row r="37" spans="1:9" x14ac:dyDescent="0.3">
      <c r="A37" s="6" t="s">
        <v>60</v>
      </c>
      <c r="B37" s="7"/>
      <c r="C37" s="7">
        <v>-270.5</v>
      </c>
      <c r="D37" s="8">
        <f t="shared" si="2"/>
        <v>-270.5</v>
      </c>
      <c r="H37">
        <v>14717</v>
      </c>
      <c r="I37" t="s">
        <v>76</v>
      </c>
    </row>
    <row r="38" spans="1:9" x14ac:dyDescent="0.3">
      <c r="A38" s="6" t="s">
        <v>11</v>
      </c>
      <c r="B38" s="7"/>
      <c r="C38" s="7">
        <v>0</v>
      </c>
      <c r="D38" s="8">
        <f t="shared" si="2"/>
        <v>0</v>
      </c>
      <c r="H38">
        <v>12256.14</v>
      </c>
      <c r="I38" t="s">
        <v>77</v>
      </c>
    </row>
    <row r="39" spans="1:9" x14ac:dyDescent="0.3">
      <c r="A39" s="6" t="s">
        <v>61</v>
      </c>
      <c r="B39" s="7"/>
      <c r="C39" s="7">
        <v>-372.83</v>
      </c>
      <c r="D39" s="8">
        <f t="shared" si="2"/>
        <v>-372.83</v>
      </c>
      <c r="H39">
        <v>1685</v>
      </c>
      <c r="I39" t="s">
        <v>75</v>
      </c>
    </row>
    <row r="40" spans="1:9" x14ac:dyDescent="0.3">
      <c r="A40" s="6" t="s">
        <v>12</v>
      </c>
      <c r="B40" s="7">
        <v>14706</v>
      </c>
      <c r="C40" s="7">
        <v>-13941</v>
      </c>
      <c r="D40" s="8">
        <f>B40+C40</f>
        <v>765</v>
      </c>
    </row>
    <row r="41" spans="1:9" x14ac:dyDescent="0.3">
      <c r="A41" s="6" t="s">
        <v>13</v>
      </c>
      <c r="B41" s="7"/>
      <c r="C41" s="7"/>
      <c r="D41" s="8">
        <f t="shared" ref="D41:D61" si="3">B41+C41</f>
        <v>0</v>
      </c>
    </row>
    <row r="42" spans="1:9" x14ac:dyDescent="0.3">
      <c r="A42" s="6" t="s">
        <v>14</v>
      </c>
      <c r="B42" s="7"/>
      <c r="C42" s="7"/>
      <c r="D42" s="8">
        <f t="shared" si="3"/>
        <v>0</v>
      </c>
    </row>
    <row r="43" spans="1:9" x14ac:dyDescent="0.3">
      <c r="A43" s="6" t="s">
        <v>15</v>
      </c>
      <c r="B43" s="7"/>
      <c r="C43" s="7"/>
      <c r="D43" s="8">
        <f t="shared" si="3"/>
        <v>0</v>
      </c>
    </row>
    <row r="44" spans="1:9" x14ac:dyDescent="0.3">
      <c r="A44" s="6" t="s">
        <v>16</v>
      </c>
      <c r="B44" s="7"/>
      <c r="C44" s="7"/>
      <c r="D44" s="8">
        <f t="shared" si="3"/>
        <v>0</v>
      </c>
    </row>
    <row r="45" spans="1:9" x14ac:dyDescent="0.3">
      <c r="A45" s="6" t="s">
        <v>27</v>
      </c>
      <c r="B45" s="7"/>
      <c r="C45" s="7"/>
      <c r="D45" s="8">
        <f t="shared" si="3"/>
        <v>0</v>
      </c>
    </row>
    <row r="46" spans="1:9" x14ac:dyDescent="0.3">
      <c r="A46" s="6" t="s">
        <v>28</v>
      </c>
      <c r="B46" s="7"/>
      <c r="C46" s="7"/>
      <c r="D46" s="8">
        <f t="shared" si="3"/>
        <v>0</v>
      </c>
    </row>
    <row r="47" spans="1:9" x14ac:dyDescent="0.3">
      <c r="A47" s="6" t="s">
        <v>29</v>
      </c>
      <c r="B47" s="7"/>
      <c r="C47" s="7"/>
      <c r="D47" s="8">
        <f t="shared" si="3"/>
        <v>0</v>
      </c>
    </row>
    <row r="48" spans="1:9" x14ac:dyDescent="0.3">
      <c r="A48" s="6" t="s">
        <v>30</v>
      </c>
      <c r="B48" s="7"/>
      <c r="C48" s="7"/>
      <c r="D48" s="8">
        <f t="shared" si="3"/>
        <v>0</v>
      </c>
    </row>
    <row r="49" spans="1:4" x14ac:dyDescent="0.3">
      <c r="A49" s="6" t="s">
        <v>32</v>
      </c>
      <c r="B49" s="7"/>
      <c r="C49" s="7"/>
      <c r="D49" s="8">
        <f t="shared" si="3"/>
        <v>0</v>
      </c>
    </row>
    <row r="50" spans="1:4" x14ac:dyDescent="0.3">
      <c r="A50" s="6" t="s">
        <v>62</v>
      </c>
      <c r="B50" s="7"/>
      <c r="C50" s="7"/>
      <c r="D50" s="8">
        <f t="shared" si="3"/>
        <v>0</v>
      </c>
    </row>
    <row r="51" spans="1:4" x14ac:dyDescent="0.3">
      <c r="A51" s="6" t="s">
        <v>33</v>
      </c>
      <c r="B51" s="7"/>
      <c r="C51" s="7"/>
      <c r="D51" s="8">
        <f t="shared" si="3"/>
        <v>0</v>
      </c>
    </row>
    <row r="52" spans="1:4" x14ac:dyDescent="0.3">
      <c r="A52" s="6" t="s">
        <v>74</v>
      </c>
      <c r="B52" s="7">
        <v>105.15</v>
      </c>
      <c r="C52" s="7"/>
      <c r="D52" s="8">
        <f t="shared" si="3"/>
        <v>105.15</v>
      </c>
    </row>
    <row r="53" spans="1:4" x14ac:dyDescent="0.3">
      <c r="A53" s="6" t="s">
        <v>35</v>
      </c>
      <c r="B53" s="7"/>
      <c r="C53" s="7"/>
      <c r="D53" s="8">
        <f t="shared" si="3"/>
        <v>0</v>
      </c>
    </row>
    <row r="54" spans="1:4" x14ac:dyDescent="0.3">
      <c r="A54" s="6" t="s">
        <v>31</v>
      </c>
      <c r="B54" s="7"/>
      <c r="C54" s="7"/>
      <c r="D54" s="8">
        <f t="shared" si="3"/>
        <v>0</v>
      </c>
    </row>
    <row r="55" spans="1:4" x14ac:dyDescent="0.3">
      <c r="A55" s="6" t="s">
        <v>47</v>
      </c>
      <c r="B55" s="7"/>
      <c r="C55" s="7"/>
      <c r="D55" s="8">
        <f t="shared" si="3"/>
        <v>0</v>
      </c>
    </row>
    <row r="56" spans="1:4" x14ac:dyDescent="0.3">
      <c r="A56" s="6" t="s">
        <v>63</v>
      </c>
      <c r="B56" s="7"/>
      <c r="C56" s="7">
        <f>-F49</f>
        <v>0</v>
      </c>
      <c r="D56" s="8">
        <f t="shared" si="3"/>
        <v>0</v>
      </c>
    </row>
    <row r="57" spans="1:4" x14ac:dyDescent="0.3">
      <c r="A57" s="6" t="s">
        <v>45</v>
      </c>
      <c r="B57" s="7"/>
      <c r="C57" s="7"/>
      <c r="D57" s="8">
        <f t="shared" si="3"/>
        <v>0</v>
      </c>
    </row>
    <row r="58" spans="1:4" x14ac:dyDescent="0.3">
      <c r="A58" s="6" t="s">
        <v>46</v>
      </c>
      <c r="B58" s="7"/>
      <c r="C58" s="7"/>
      <c r="D58" s="8">
        <f t="shared" si="3"/>
        <v>0</v>
      </c>
    </row>
    <row r="59" spans="1:4" x14ac:dyDescent="0.3">
      <c r="A59" s="6" t="s">
        <v>71</v>
      </c>
      <c r="B59" s="7"/>
      <c r="C59" s="7"/>
      <c r="D59" s="8">
        <f t="shared" si="3"/>
        <v>0</v>
      </c>
    </row>
    <row r="60" spans="1:4" x14ac:dyDescent="0.3">
      <c r="A60" s="6" t="s">
        <v>72</v>
      </c>
      <c r="B60" s="7"/>
      <c r="C60" s="7"/>
      <c r="D60" s="8">
        <f t="shared" si="3"/>
        <v>0</v>
      </c>
    </row>
    <row r="61" spans="1:4" x14ac:dyDescent="0.3">
      <c r="A61" s="6" t="s">
        <v>52</v>
      </c>
      <c r="B61" s="7"/>
      <c r="C61" s="7">
        <v>-250</v>
      </c>
      <c r="D61" s="8">
        <f t="shared" si="3"/>
        <v>-250</v>
      </c>
    </row>
    <row r="62" spans="1:4" x14ac:dyDescent="0.3">
      <c r="A62" s="6"/>
      <c r="B62" s="7"/>
      <c r="C62" s="7"/>
      <c r="D62" s="8"/>
    </row>
    <row r="63" spans="1:4" x14ac:dyDescent="0.3">
      <c r="A63" s="6"/>
      <c r="B63" s="7"/>
      <c r="C63" s="7"/>
      <c r="D63" s="8"/>
    </row>
    <row r="64" spans="1:4" s="1" customFormat="1" x14ac:dyDescent="0.3">
      <c r="A64" s="9" t="s">
        <v>20</v>
      </c>
      <c r="B64" s="10">
        <f>SUM(B36:B61)</f>
        <v>14811.15</v>
      </c>
      <c r="C64" s="10">
        <f>SUM(C36:C61)</f>
        <v>-14884.33</v>
      </c>
      <c r="D64" s="11">
        <f>SUM(D36:D61)</f>
        <v>-73.179999999999922</v>
      </c>
    </row>
    <row r="65" spans="1:4" s="1" customFormat="1" x14ac:dyDescent="0.3">
      <c r="A65" s="3"/>
      <c r="B65" s="4"/>
      <c r="C65" s="4"/>
      <c r="D65" s="4"/>
    </row>
    <row r="67" spans="1:4" s="1" customFormat="1" x14ac:dyDescent="0.3">
      <c r="A67" s="13" t="s">
        <v>36</v>
      </c>
      <c r="B67" s="14" t="s">
        <v>18</v>
      </c>
      <c r="C67" s="14" t="s">
        <v>19</v>
      </c>
      <c r="D67" s="15" t="s">
        <v>26</v>
      </c>
    </row>
    <row r="68" spans="1:4" x14ac:dyDescent="0.3">
      <c r="A68" s="6" t="s">
        <v>37</v>
      </c>
      <c r="B68" s="7"/>
      <c r="C68" s="7">
        <v>-100</v>
      </c>
      <c r="D68" s="8">
        <f>B68+C68</f>
        <v>-100</v>
      </c>
    </row>
    <row r="69" spans="1:4" x14ac:dyDescent="0.3">
      <c r="A69" s="6" t="s">
        <v>64</v>
      </c>
      <c r="B69" s="7"/>
      <c r="C69" s="7"/>
      <c r="D69" s="8">
        <f t="shared" ref="D69:D71" si="4">B69+C69</f>
        <v>0</v>
      </c>
    </row>
    <row r="70" spans="1:4" x14ac:dyDescent="0.3">
      <c r="A70" s="6" t="s">
        <v>65</v>
      </c>
      <c r="B70" s="7"/>
      <c r="C70" s="7"/>
      <c r="D70" s="8">
        <f t="shared" si="4"/>
        <v>0</v>
      </c>
    </row>
    <row r="71" spans="1:4" x14ac:dyDescent="0.3">
      <c r="A71" s="6" t="s">
        <v>38</v>
      </c>
      <c r="B71" s="7"/>
      <c r="C71" s="7"/>
      <c r="D71" s="8">
        <f t="shared" si="4"/>
        <v>0</v>
      </c>
    </row>
    <row r="72" spans="1:4" x14ac:dyDescent="0.3">
      <c r="A72" s="6"/>
      <c r="B72" s="7"/>
      <c r="C72" s="7"/>
      <c r="D72" s="8"/>
    </row>
    <row r="73" spans="1:4" x14ac:dyDescent="0.3">
      <c r="A73" s="6"/>
      <c r="B73" s="7"/>
      <c r="C73" s="7"/>
      <c r="D73" s="8"/>
    </row>
    <row r="74" spans="1:4" s="1" customFormat="1" x14ac:dyDescent="0.3">
      <c r="A74" s="9" t="s">
        <v>20</v>
      </c>
      <c r="B74" s="10">
        <f>SUM(B68:B71)</f>
        <v>0</v>
      </c>
      <c r="C74" s="10">
        <f>SUM(C68:C71)</f>
        <v>-100</v>
      </c>
      <c r="D74" s="11">
        <f>SUM(D68:D71)</f>
        <v>-100</v>
      </c>
    </row>
    <row r="76" spans="1:4" s="1" customFormat="1" x14ac:dyDescent="0.3">
      <c r="A76" s="13" t="s">
        <v>39</v>
      </c>
      <c r="B76" s="14" t="s">
        <v>18</v>
      </c>
      <c r="C76" s="14" t="s">
        <v>19</v>
      </c>
      <c r="D76" s="15" t="s">
        <v>26</v>
      </c>
    </row>
    <row r="77" spans="1:4" x14ac:dyDescent="0.3">
      <c r="A77" s="6"/>
      <c r="B77" s="7"/>
      <c r="C77" s="7"/>
      <c r="D77" s="8"/>
    </row>
    <row r="78" spans="1:4" x14ac:dyDescent="0.3">
      <c r="A78" s="6" t="s">
        <v>69</v>
      </c>
      <c r="B78" s="7"/>
      <c r="C78" s="7"/>
      <c r="D78" s="8"/>
    </row>
    <row r="79" spans="1:4" x14ac:dyDescent="0.3">
      <c r="A79" s="34" t="s">
        <v>68</v>
      </c>
      <c r="B79" s="7"/>
      <c r="C79" s="7"/>
      <c r="D79" s="8"/>
    </row>
    <row r="80" spans="1:4" x14ac:dyDescent="0.3">
      <c r="A80" s="34" t="s">
        <v>80</v>
      </c>
      <c r="B80" s="7"/>
      <c r="C80" s="7"/>
      <c r="D80" s="8"/>
    </row>
    <row r="81" spans="1:4" x14ac:dyDescent="0.3">
      <c r="B81" s="7"/>
      <c r="C81" s="7"/>
      <c r="D81" s="8"/>
    </row>
    <row r="82" spans="1:4" s="1" customFormat="1" x14ac:dyDescent="0.3">
      <c r="A82" s="9" t="s">
        <v>20</v>
      </c>
      <c r="B82" s="10">
        <f>SUM(B77:B81)</f>
        <v>0</v>
      </c>
      <c r="C82" s="10">
        <f>SUM(C77:C81)</f>
        <v>0</v>
      </c>
      <c r="D82" s="11">
        <f>SUM(D77:D81)</f>
        <v>0</v>
      </c>
    </row>
    <row r="83" spans="1:4" x14ac:dyDescent="0.3">
      <c r="A83" s="12"/>
      <c r="B83" s="7"/>
      <c r="C83" s="7"/>
      <c r="D83" s="7"/>
    </row>
    <row r="85" spans="1:4" x14ac:dyDescent="0.3">
      <c r="A85" s="13" t="s">
        <v>53</v>
      </c>
      <c r="B85" s="14" t="s">
        <v>18</v>
      </c>
      <c r="C85" s="14" t="s">
        <v>19</v>
      </c>
      <c r="D85" s="15" t="s">
        <v>26</v>
      </c>
    </row>
    <row r="86" spans="1:4" x14ac:dyDescent="0.3">
      <c r="A86" s="19" t="s">
        <v>70</v>
      </c>
      <c r="B86" s="7"/>
      <c r="C86" s="7"/>
      <c r="D86" s="8"/>
    </row>
    <row r="87" spans="1:4" x14ac:dyDescent="0.3">
      <c r="A87" s="19" t="s">
        <v>57</v>
      </c>
      <c r="B87" s="7">
        <v>500</v>
      </c>
      <c r="C87" s="7"/>
      <c r="D87" s="8">
        <f t="shared" ref="D87" si="5">B87+C87</f>
        <v>500</v>
      </c>
    </row>
    <row r="88" spans="1:4" x14ac:dyDescent="0.3">
      <c r="A88" s="19" t="s">
        <v>67</v>
      </c>
      <c r="B88" s="7"/>
      <c r="C88" s="7">
        <v>-100</v>
      </c>
      <c r="D88" s="8">
        <v>-100</v>
      </c>
    </row>
    <row r="89" spans="1:4" x14ac:dyDescent="0.3">
      <c r="A89" s="19" t="s">
        <v>79</v>
      </c>
      <c r="B89" s="7">
        <v>100</v>
      </c>
      <c r="C89" s="7"/>
      <c r="D89" s="8">
        <f>SUM(B89:C89)</f>
        <v>100</v>
      </c>
    </row>
    <row r="90" spans="1:4" x14ac:dyDescent="0.3">
      <c r="A90" s="19"/>
      <c r="B90" s="7"/>
      <c r="C90" s="7"/>
      <c r="D90" s="8"/>
    </row>
    <row r="91" spans="1:4" x14ac:dyDescent="0.3">
      <c r="A91" s="19"/>
      <c r="B91" s="7"/>
      <c r="C91" s="7"/>
      <c r="D91" s="8"/>
    </row>
    <row r="92" spans="1:4" s="1" customFormat="1" x14ac:dyDescent="0.3">
      <c r="A92" s="9" t="s">
        <v>20</v>
      </c>
      <c r="B92" s="10">
        <f>SUM(B86:B89)</f>
        <v>600</v>
      </c>
      <c r="C92" s="10">
        <f>SUM(C86:C91)</f>
        <v>-100</v>
      </c>
      <c r="D92" s="11">
        <f>SUM(D86:D91)</f>
        <v>500</v>
      </c>
    </row>
    <row r="93" spans="1:4" s="1" customFormat="1" x14ac:dyDescent="0.3">
      <c r="A93" s="3"/>
      <c r="B93" s="4"/>
      <c r="C93" s="4"/>
      <c r="D93" s="4"/>
    </row>
    <row r="95" spans="1:4" x14ac:dyDescent="0.3">
      <c r="A95" s="21" t="s">
        <v>49</v>
      </c>
      <c r="B95" s="22" t="s">
        <v>18</v>
      </c>
      <c r="C95" s="22" t="s">
        <v>19</v>
      </c>
      <c r="D95" s="23" t="s">
        <v>26</v>
      </c>
    </row>
    <row r="96" spans="1:4" s="1" customFormat="1" x14ac:dyDescent="0.3">
      <c r="A96" s="24" t="s">
        <v>58</v>
      </c>
      <c r="B96" s="25">
        <f>B33+B64+B74+B82+B92</f>
        <v>15411.15</v>
      </c>
      <c r="C96" s="25">
        <f>C33+C64+C74+C82+C92</f>
        <v>-15503.289999999999</v>
      </c>
      <c r="D96" s="26">
        <f>B96+C96</f>
        <v>-92.139999999999418</v>
      </c>
    </row>
    <row r="97" spans="1:4" x14ac:dyDescent="0.3">
      <c r="A97" s="20"/>
      <c r="B97" s="7"/>
      <c r="C97" s="7"/>
      <c r="D97" s="7"/>
    </row>
    <row r="99" spans="1:4" x14ac:dyDescent="0.3">
      <c r="A99" s="27" t="s">
        <v>54</v>
      </c>
      <c r="B99" s="28"/>
      <c r="C99" s="28"/>
      <c r="D99" s="29">
        <f>D96+D20</f>
        <v>32241.74</v>
      </c>
    </row>
    <row r="103" spans="1:4" x14ac:dyDescent="0.3">
      <c r="A103" s="13" t="s">
        <v>44</v>
      </c>
      <c r="B103" s="14" t="s">
        <v>18</v>
      </c>
      <c r="C103" s="14" t="s">
        <v>19</v>
      </c>
      <c r="D103" s="15" t="s">
        <v>26</v>
      </c>
    </row>
    <row r="104" spans="1:4" x14ac:dyDescent="0.3">
      <c r="A104" s="6" t="s">
        <v>48</v>
      </c>
      <c r="B104" s="7">
        <v>250</v>
      </c>
      <c r="C104" s="7"/>
      <c r="D104" s="8">
        <f>B104+C104</f>
        <v>250</v>
      </c>
    </row>
    <row r="105" spans="1:4" x14ac:dyDescent="0.3">
      <c r="A105" s="6" t="s">
        <v>50</v>
      </c>
      <c r="B105" s="7"/>
      <c r="C105" s="7"/>
      <c r="D105" s="8">
        <f t="shared" ref="D105:D107" si="6">B105+C105</f>
        <v>0</v>
      </c>
    </row>
    <row r="106" spans="1:4" x14ac:dyDescent="0.3">
      <c r="A106" s="6"/>
      <c r="B106" s="7"/>
      <c r="C106" s="7"/>
      <c r="D106" s="8">
        <f t="shared" si="6"/>
        <v>0</v>
      </c>
    </row>
    <row r="107" spans="1:4" x14ac:dyDescent="0.3">
      <c r="A107" s="6"/>
      <c r="B107" s="7"/>
      <c r="C107" s="7"/>
      <c r="D107" s="8">
        <f t="shared" si="6"/>
        <v>0</v>
      </c>
    </row>
    <row r="108" spans="1:4" x14ac:dyDescent="0.3">
      <c r="A108" s="16" t="s">
        <v>51</v>
      </c>
      <c r="B108" s="17">
        <f>SUM(B104:B107)</f>
        <v>250</v>
      </c>
      <c r="C108" s="17">
        <f>SUM(C104:C107)</f>
        <v>0</v>
      </c>
      <c r="D108" s="18">
        <f>SUM(D104:D107)</f>
        <v>250</v>
      </c>
    </row>
    <row r="110" spans="1:4" x14ac:dyDescent="0.3">
      <c r="A110" s="30"/>
      <c r="B110" s="22" t="s">
        <v>18</v>
      </c>
      <c r="C110" s="22" t="s">
        <v>19</v>
      </c>
      <c r="D110" s="23" t="s">
        <v>26</v>
      </c>
    </row>
    <row r="111" spans="1:4" x14ac:dyDescent="0.3">
      <c r="A111" s="31" t="s">
        <v>55</v>
      </c>
      <c r="B111" s="32"/>
      <c r="C111" s="32"/>
      <c r="D111" s="33">
        <f>D99+D108</f>
        <v>32491.74</v>
      </c>
    </row>
  </sheetData>
  <pageMargins left="0.7" right="0.7" top="0.75" bottom="0.75" header="0.3" footer="0.3"/>
  <pageSetup scale="8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workbookViewId="0">
      <selection activeCell="D6" sqref="D6"/>
    </sheetView>
  </sheetViews>
  <sheetFormatPr defaultRowHeight="14.4" x14ac:dyDescent="0.3"/>
  <cols>
    <col min="2" max="2" width="25.6640625" customWidth="1"/>
  </cols>
  <sheetData>
    <row r="1" spans="1:3" x14ac:dyDescent="0.3">
      <c r="A1" t="s">
        <v>40</v>
      </c>
    </row>
    <row r="3" spans="1:3" x14ac:dyDescent="0.3">
      <c r="A3" t="s">
        <v>41</v>
      </c>
      <c r="B3" t="s">
        <v>42</v>
      </c>
      <c r="C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8" sqref="F2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Projected Budget</vt:lpstr>
      <vt:lpstr>Actual Budget Through 8.22</vt:lpstr>
      <vt:lpstr>MISC Detail</vt:lpstr>
      <vt:lpstr>Teacher School Supply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Dawn B</cp:lastModifiedBy>
  <cp:lastPrinted>2018-08-16T22:16:08Z</cp:lastPrinted>
  <dcterms:created xsi:type="dcterms:W3CDTF">2018-08-16T21:15:00Z</dcterms:created>
  <dcterms:modified xsi:type="dcterms:W3CDTF">2018-08-23T13:03:17Z</dcterms:modified>
</cp:coreProperties>
</file>